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2120" windowHeight="8325"/>
  </bookViews>
  <sheets>
    <sheet name="Funciones 1" sheetId="6" r:id="rId1"/>
    <sheet name="Funciones 2" sheetId="2" r:id="rId2"/>
  </sheets>
  <calcPr calcId="145621"/>
</workbook>
</file>

<file path=xl/calcChain.xml><?xml version="1.0" encoding="utf-8"?>
<calcChain xmlns="http://schemas.openxmlformats.org/spreadsheetml/2006/main">
  <c r="B29" i="6" l="1"/>
  <c r="B28" i="6"/>
  <c r="B27" i="6"/>
  <c r="N14" i="6"/>
  <c r="N15" i="6"/>
  <c r="N18" i="6"/>
  <c r="N13" i="6"/>
  <c r="B17" i="6"/>
  <c r="B16" i="6"/>
  <c r="B15" i="6"/>
  <c r="B14" i="6"/>
  <c r="B13" i="6"/>
  <c r="B12" i="6"/>
  <c r="B11" i="6"/>
  <c r="B9" i="6"/>
  <c r="B8" i="6"/>
  <c r="B7" i="6"/>
  <c r="L14" i="6"/>
  <c r="L15" i="6"/>
  <c r="L16" i="6"/>
  <c r="L17" i="6"/>
  <c r="L18" i="6"/>
  <c r="L19" i="6"/>
  <c r="L20" i="6"/>
  <c r="L21" i="6"/>
  <c r="L13" i="6"/>
  <c r="B3" i="6"/>
  <c r="J14" i="6"/>
  <c r="M14" i="6" s="1"/>
  <c r="J15" i="6"/>
  <c r="B20" i="6" s="1"/>
  <c r="J16" i="6"/>
  <c r="M16" i="6" s="1"/>
  <c r="N16" i="6" s="1"/>
  <c r="J17" i="6"/>
  <c r="M17" i="6" s="1"/>
  <c r="N17" i="6" s="1"/>
  <c r="J18" i="6"/>
  <c r="M18" i="6" s="1"/>
  <c r="J19" i="6"/>
  <c r="M19" i="6" s="1"/>
  <c r="N19" i="6" s="1"/>
  <c r="J20" i="6"/>
  <c r="M20" i="6" s="1"/>
  <c r="N20" i="6" s="1"/>
  <c r="J21" i="6"/>
  <c r="M21" i="6" s="1"/>
  <c r="N21" i="6" s="1"/>
  <c r="J13" i="6"/>
  <c r="M13" i="6" s="1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4" i="6" l="1"/>
  <c r="B2" i="6"/>
  <c r="B5" i="6"/>
  <c r="B21" i="6"/>
  <c r="B10" i="6"/>
  <c r="B18" i="6"/>
  <c r="B22" i="6"/>
  <c r="B19" i="6"/>
  <c r="B23" i="6"/>
  <c r="M15" i="6"/>
  <c r="B6" i="6" s="1"/>
</calcChain>
</file>

<file path=xl/sharedStrings.xml><?xml version="1.0" encoding="utf-8"?>
<sst xmlns="http://schemas.openxmlformats.org/spreadsheetml/2006/main" count="107" uniqueCount="98">
  <si>
    <t>CUESTIONARIO</t>
  </si>
  <si>
    <t>ALUMNOS</t>
  </si>
  <si>
    <t>INGLES</t>
  </si>
  <si>
    <t>FRANCÉS</t>
  </si>
  <si>
    <t>ALEMÁN</t>
  </si>
  <si>
    <t>ESPAÑOL</t>
  </si>
  <si>
    <t>PORTUGUÉS</t>
  </si>
  <si>
    <t>JUAN</t>
  </si>
  <si>
    <t>PEDRO</t>
  </si>
  <si>
    <t>ANDRES</t>
  </si>
  <si>
    <t>SANTIAGO</t>
  </si>
  <si>
    <t>ESTEBAN</t>
  </si>
  <si>
    <t>CARLOS</t>
  </si>
  <si>
    <t>SEBASTIÁN</t>
  </si>
  <si>
    <t>Solución</t>
  </si>
  <si>
    <r>
      <t>1.</t>
    </r>
    <r>
      <rPr>
        <sz val="7"/>
        <rFont val="Times New Roman"/>
        <family val="1"/>
      </rPr>
      <t xml:space="preserve"> </t>
    </r>
    <r>
      <rPr>
        <sz val="10"/>
        <rFont val="Times New Roman"/>
        <family val="1"/>
      </rPr>
      <t>PROMEDIO DE INGLES</t>
    </r>
  </si>
  <si>
    <r>
      <t>2.</t>
    </r>
    <r>
      <rPr>
        <sz val="10"/>
        <rFont val="Times New Roman"/>
        <family val="1"/>
      </rPr>
      <t>PROMEDIO DE FRANCÉS</t>
    </r>
  </si>
  <si>
    <r>
      <t>3.</t>
    </r>
    <r>
      <rPr>
        <sz val="10"/>
        <rFont val="Times New Roman"/>
        <family val="1"/>
      </rPr>
      <t>PROMEDIO DE JUAN</t>
    </r>
  </si>
  <si>
    <r>
      <t>4.</t>
    </r>
    <r>
      <rPr>
        <sz val="10"/>
        <rFont val="Times New Roman"/>
        <family val="1"/>
      </rPr>
      <t>PROMEDIO DE CARLOS</t>
    </r>
  </si>
  <si>
    <r>
      <t>5.</t>
    </r>
    <r>
      <rPr>
        <sz val="10"/>
        <rFont val="Times New Roman"/>
        <family val="1"/>
      </rPr>
      <t>PROMEDIO DE SANTIAGO</t>
    </r>
  </si>
  <si>
    <t>6.MÁXIMA NOTA</t>
  </si>
  <si>
    <r>
      <t>7.</t>
    </r>
    <r>
      <rPr>
        <sz val="10"/>
        <rFont val="Times New Roman"/>
        <family val="1"/>
      </rPr>
      <t>MÍNIMA NOTA</t>
    </r>
  </si>
  <si>
    <r>
      <t>8.</t>
    </r>
    <r>
      <rPr>
        <sz val="10"/>
        <rFont val="Times New Roman"/>
        <family val="1"/>
      </rPr>
      <t>CUANTO SUMAS LAS NOTAS MAYORES DE 3</t>
    </r>
  </si>
  <si>
    <t>10. RAÍZ QUINTA DE LA NOTA  DE ALEMÁN DE CARLOS</t>
  </si>
  <si>
    <t>11. NOTA DE ANDRÉS EN INGLES ELEVADA A LA 6</t>
  </si>
  <si>
    <t>12. CUAL ES LA MODA</t>
  </si>
  <si>
    <t>13. CUAL PROMEDIO DE TODAS LAS NOTAS</t>
  </si>
  <si>
    <t>14. CUAL EL PRODUCTO DE TODAS LAS NOTAS</t>
  </si>
  <si>
    <t>15. CUANTAS NOTAS HAY</t>
  </si>
  <si>
    <t>16. CUANTAS MAYORES DE 4,1</t>
  </si>
  <si>
    <t>17.CUANTAS NOTAS HAY MENORES DE 2,5</t>
  </si>
  <si>
    <t>18.CUANTO DA LA NOTA  DE CARLOS EN INGLES A LA 9</t>
  </si>
  <si>
    <t xml:space="preserve">FU N C I O N E S </t>
  </si>
  <si>
    <t>RESULTADO</t>
  </si>
  <si>
    <t>Cual es el promedio de las Notas finales de los alumnos</t>
  </si>
  <si>
    <t>Cual es la sumatoria de las notas1,2,3. de todo los alumnos</t>
  </si>
  <si>
    <t>Cual es la Mayor Nota Final de los alumnos</t>
  </si>
  <si>
    <t>Cual es el Menor de la Nota Final</t>
  </si>
  <si>
    <t>Cuantos Datos Hay (No  incluir Final, ni gen ni grado)</t>
  </si>
  <si>
    <t>Cual es el Seno de la nota 2 de Genobeba</t>
  </si>
  <si>
    <t>Cual es el Coseno de Oliodoro de la nota 3</t>
  </si>
  <si>
    <t>Cual es la Tangente de Cuasimodo de la nota 1</t>
  </si>
  <si>
    <t>Cual es el valor Absoluto de la nota final de Casimiro</t>
  </si>
  <si>
    <t>Escoger 1 numero aleatorio entre 0 y 100</t>
  </si>
  <si>
    <t>TABLA DE NOTAS</t>
  </si>
  <si>
    <t>Condicional 1</t>
  </si>
  <si>
    <t>Condicional 2</t>
  </si>
  <si>
    <t>Nombre</t>
  </si>
  <si>
    <t>Gen</t>
  </si>
  <si>
    <t>Grado</t>
  </si>
  <si>
    <t>Nota 1</t>
  </si>
  <si>
    <t>Nota 2</t>
  </si>
  <si>
    <t>Nota 3</t>
  </si>
  <si>
    <t>Final</t>
  </si>
  <si>
    <t>Apellidos</t>
  </si>
  <si>
    <t>Alumno Concatenado</t>
  </si>
  <si>
    <t>Estado</t>
  </si>
  <si>
    <t>Servicio Militar</t>
  </si>
  <si>
    <t>M</t>
  </si>
  <si>
    <t>Cual es la Raiz Cuadrada de la Nota 2 de Casimiro</t>
  </si>
  <si>
    <t>Natalia</t>
  </si>
  <si>
    <t>F</t>
  </si>
  <si>
    <t>Cual es la Raiz Cúbica de la Nota 3 de Horacio</t>
  </si>
  <si>
    <t>Heriberto</t>
  </si>
  <si>
    <t>Reyes</t>
  </si>
  <si>
    <t>Cual es la Raiz Quinta de la nota1 de Horacio</t>
  </si>
  <si>
    <t>Horacio</t>
  </si>
  <si>
    <t>Cuasimodo</t>
  </si>
  <si>
    <t>Gonzalez</t>
  </si>
  <si>
    <t>Cuantas Notas hay menores de 3</t>
  </si>
  <si>
    <t>Genobeba</t>
  </si>
  <si>
    <t>Cuantas Notas hay menores o iguales de 3</t>
  </si>
  <si>
    <t>Casimiro</t>
  </si>
  <si>
    <t>Cuanto suman las Notas Menores a 3</t>
  </si>
  <si>
    <t>Chicho</t>
  </si>
  <si>
    <t>Serna</t>
  </si>
  <si>
    <t>Cuantas Notas hay mayores a 9</t>
  </si>
  <si>
    <t>Hurtado</t>
  </si>
  <si>
    <t>Cuantas Notas hay mayores o iguales a 9</t>
  </si>
  <si>
    <t xml:space="preserve">Cuanto suman las Notas Mayores o iguales a 9 </t>
  </si>
  <si>
    <t>Concatenar Nombre y Apellido</t>
  </si>
  <si>
    <t>Elabore un condicional que indique si el estudiante aprobo o  No Aprobo el curso.</t>
  </si>
  <si>
    <t>Elabore un condicional que calcule si el estudiante presta servicio militar, teniendo en cuenta que el estudiante es de sexo Masculino, Esta en el grado 11 y si aprobo el curso.</t>
  </si>
  <si>
    <t>por favor convertir este texto a mayuscula</t>
  </si>
  <si>
    <t>POR FAVOR CONVERTIR ESTE TEXTO A MINUSCULA</t>
  </si>
  <si>
    <t>Cual es el valor Entero de Jaime de la nota1</t>
  </si>
  <si>
    <t>Sandro</t>
  </si>
  <si>
    <t>Cual es la potencia de Sandro con la nota1 elevada a la 5</t>
  </si>
  <si>
    <t>Redondear la nota1 de Jaime</t>
  </si>
  <si>
    <t>Suárez</t>
  </si>
  <si>
    <t>Perdomo</t>
  </si>
  <si>
    <t>Arbeláez</t>
  </si>
  <si>
    <t>Pinto</t>
  </si>
  <si>
    <t>Morales</t>
  </si>
  <si>
    <t>9.RAÍZ CUADRADA DE LA NOTA DE FRANCES DE ANDRÉS</t>
  </si>
  <si>
    <t>Jaime</t>
  </si>
  <si>
    <t>por favor agregue mayuscula inicial. gracias</t>
  </si>
  <si>
    <t>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</si>
</sst>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horizontal="center" vertical="top" wrapText="1"/>
    </xf>
    <xf numFmtId="0" fontId="0" fillId="7" borderId="5" xfId="0" applyFill="1" applyBorder="1"/>
    <xf numFmtId="0" fontId="1" fillId="11" borderId="2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4" fillId="12" borderId="2" xfId="0" applyFont="1" applyFill="1" applyBorder="1" applyAlignment="1">
      <alignment horizontal="left"/>
    </xf>
    <xf numFmtId="0" fontId="4" fillId="12" borderId="2" xfId="0" applyFont="1" applyFill="1" applyBorder="1"/>
    <xf numFmtId="0" fontId="4" fillId="12" borderId="2" xfId="0" applyFont="1" applyFill="1" applyBorder="1" applyAlignment="1">
      <alignment horizontal="justify"/>
    </xf>
    <xf numFmtId="164" fontId="0" fillId="7" borderId="5" xfId="0" applyNumberFormat="1" applyFill="1" applyBorder="1"/>
    <xf numFmtId="1" fontId="0" fillId="7" borderId="5" xfId="0" applyNumberFormat="1" applyFill="1" applyBorder="1"/>
    <xf numFmtId="164" fontId="0" fillId="9" borderId="2" xfId="0" applyNumberFormat="1" applyFill="1" applyBorder="1"/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164" fontId="0" fillId="7" borderId="0" xfId="0" applyNumberFormat="1" applyFill="1"/>
    <xf numFmtId="164" fontId="0" fillId="7" borderId="2" xfId="0" applyNumberFormat="1" applyFill="1" applyBorder="1"/>
    <xf numFmtId="164" fontId="0" fillId="5" borderId="0" xfId="0" applyNumberFormat="1" applyFill="1" applyAlignment="1">
      <alignment horizontal="center"/>
    </xf>
    <xf numFmtId="164" fontId="7" fillId="7" borderId="2" xfId="0" applyNumberFormat="1" applyFont="1" applyFill="1" applyBorder="1"/>
    <xf numFmtId="164" fontId="0" fillId="6" borderId="0" xfId="0" applyNumberFormat="1" applyFill="1"/>
    <xf numFmtId="164" fontId="0" fillId="6" borderId="2" xfId="0" applyNumberFormat="1" applyFill="1" applyBorder="1"/>
    <xf numFmtId="164" fontId="0" fillId="6" borderId="2" xfId="0" applyNumberFormat="1" applyFill="1" applyBorder="1" applyAlignment="1">
      <alignment horizontal="center"/>
    </xf>
    <xf numFmtId="164" fontId="7" fillId="9" borderId="2" xfId="0" applyNumberFormat="1" applyFont="1" applyFill="1" applyBorder="1"/>
    <xf numFmtId="164" fontId="8" fillId="7" borderId="2" xfId="0" applyNumberFormat="1" applyFont="1" applyFill="1" applyBorder="1" applyAlignment="1">
      <alignment vertical="top" wrapText="1"/>
    </xf>
    <xf numFmtId="164" fontId="0" fillId="0" borderId="0" xfId="0" applyNumberFormat="1" applyFill="1" applyBorder="1"/>
    <xf numFmtId="2" fontId="1" fillId="3" borderId="2" xfId="0" applyNumberFormat="1" applyFont="1" applyFill="1" applyBorder="1"/>
    <xf numFmtId="2" fontId="7" fillId="4" borderId="2" xfId="0" applyNumberFormat="1" applyFont="1" applyFill="1" applyBorder="1"/>
    <xf numFmtId="2" fontId="0" fillId="8" borderId="2" xfId="0" applyNumberFormat="1" applyFill="1" applyBorder="1"/>
    <xf numFmtId="2" fontId="6" fillId="8" borderId="2" xfId="0" applyNumberFormat="1" applyFont="1" applyFill="1" applyBorder="1"/>
    <xf numFmtId="2" fontId="6" fillId="8" borderId="6" xfId="0" applyNumberFormat="1" applyFont="1" applyFill="1" applyBorder="1"/>
    <xf numFmtId="2" fontId="0" fillId="0" borderId="0" xfId="0" applyNumberFormat="1"/>
    <xf numFmtId="164" fontId="1" fillId="5" borderId="3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39"/>
  <sheetViews>
    <sheetView tabSelected="1" topLeftCell="A3" workbookViewId="0">
      <selection activeCell="B24" sqref="B24"/>
    </sheetView>
  </sheetViews>
  <sheetFormatPr baseColWidth="10" defaultRowHeight="12.75" x14ac:dyDescent="0.2"/>
  <cols>
    <col min="1" max="1" width="51.7109375" style="14" bestFit="1" customWidth="1"/>
    <col min="2" max="2" width="12.28515625" style="30" bestFit="1" customWidth="1"/>
    <col min="3" max="3" width="7.5703125" style="14" customWidth="1"/>
    <col min="4" max="4" width="10.28515625" style="14" bestFit="1" customWidth="1"/>
    <col min="5" max="5" width="4.42578125" style="14" bestFit="1" customWidth="1"/>
    <col min="6" max="6" width="6" style="14" bestFit="1" customWidth="1"/>
    <col min="7" max="9" width="6.42578125" style="14" bestFit="1" customWidth="1"/>
    <col min="10" max="10" width="5" style="14" bestFit="1" customWidth="1"/>
    <col min="11" max="11" width="8.85546875" style="14" bestFit="1" customWidth="1"/>
    <col min="12" max="12" width="18.85546875" style="14" bestFit="1" customWidth="1"/>
    <col min="13" max="13" width="12.140625" style="14" bestFit="1" customWidth="1"/>
    <col min="14" max="14" width="13" style="14" bestFit="1" customWidth="1"/>
    <col min="15" max="16384" width="11.42578125" style="14"/>
  </cols>
  <sheetData>
    <row r="1" spans="1:14" x14ac:dyDescent="0.2">
      <c r="A1" s="13" t="s">
        <v>32</v>
      </c>
      <c r="B1" s="25" t="s">
        <v>33</v>
      </c>
    </row>
    <row r="2" spans="1:14" x14ac:dyDescent="0.2">
      <c r="A2" s="15" t="s">
        <v>34</v>
      </c>
      <c r="B2" s="26">
        <f>AVERAGE(J13:J21)</f>
        <v>6.3103703703703697</v>
      </c>
    </row>
    <row r="3" spans="1:14" x14ac:dyDescent="0.2">
      <c r="A3" s="16" t="s">
        <v>35</v>
      </c>
      <c r="B3" s="27">
        <f>SUM(G13:I21)</f>
        <v>170.38000000000002</v>
      </c>
    </row>
    <row r="4" spans="1:14" x14ac:dyDescent="0.2">
      <c r="A4" s="16" t="s">
        <v>36</v>
      </c>
      <c r="B4" s="27">
        <f>MAX(J13:J21)</f>
        <v>8.5333333333333332</v>
      </c>
    </row>
    <row r="5" spans="1:14" x14ac:dyDescent="0.2">
      <c r="A5" s="16" t="s">
        <v>37</v>
      </c>
      <c r="B5" s="27">
        <f>MIN(J13:J21)</f>
        <v>3.9966666666666666</v>
      </c>
    </row>
    <row r="6" spans="1:14" x14ac:dyDescent="0.2">
      <c r="A6" s="16" t="s">
        <v>38</v>
      </c>
      <c r="B6" s="27">
        <f>COUNT(D13:D21,G13:N21)</f>
        <v>36</v>
      </c>
    </row>
    <row r="7" spans="1:14" x14ac:dyDescent="0.2">
      <c r="A7" s="16" t="s">
        <v>39</v>
      </c>
      <c r="B7" s="27">
        <f>SIN(H18)</f>
        <v>0.79848711262349026</v>
      </c>
    </row>
    <row r="8" spans="1:14" x14ac:dyDescent="0.2">
      <c r="A8" s="16" t="s">
        <v>40</v>
      </c>
      <c r="B8" s="27">
        <f>COS(I16)</f>
        <v>-0.14550003380861354</v>
      </c>
    </row>
    <row r="9" spans="1:14" x14ac:dyDescent="0.2">
      <c r="A9" s="16" t="s">
        <v>41</v>
      </c>
      <c r="B9" s="27">
        <f>TAN(G17)</f>
        <v>-0.74702229723866032</v>
      </c>
    </row>
    <row r="10" spans="1:14" x14ac:dyDescent="0.2">
      <c r="A10" s="16" t="s">
        <v>42</v>
      </c>
      <c r="B10" s="27">
        <f>ABS(J19)</f>
        <v>6.166666666666667</v>
      </c>
    </row>
    <row r="11" spans="1:14" x14ac:dyDescent="0.2">
      <c r="A11" s="16" t="s">
        <v>43</v>
      </c>
      <c r="B11" s="27">
        <f ca="1">RANDBETWEEN(1,100)</f>
        <v>44</v>
      </c>
      <c r="D11" s="31" t="s">
        <v>44</v>
      </c>
      <c r="E11" s="32"/>
      <c r="F11" s="32"/>
      <c r="G11" s="32"/>
      <c r="H11" s="32"/>
      <c r="I11" s="32"/>
      <c r="J11" s="33"/>
      <c r="M11" s="17" t="s">
        <v>45</v>
      </c>
      <c r="N11" s="17" t="s">
        <v>46</v>
      </c>
    </row>
    <row r="12" spans="1:14" x14ac:dyDescent="0.2">
      <c r="A12" s="18" t="s">
        <v>85</v>
      </c>
      <c r="B12" s="27">
        <f>INT(G21)</f>
        <v>6</v>
      </c>
      <c r="D12" s="19" t="s">
        <v>47</v>
      </c>
      <c r="E12" s="20" t="s">
        <v>48</v>
      </c>
      <c r="F12" s="20" t="s">
        <v>49</v>
      </c>
      <c r="G12" s="20" t="s">
        <v>50</v>
      </c>
      <c r="H12" s="20" t="s">
        <v>51</v>
      </c>
      <c r="I12" s="20" t="s">
        <v>52</v>
      </c>
      <c r="J12" s="20" t="s">
        <v>53</v>
      </c>
      <c r="K12" s="20" t="s">
        <v>54</v>
      </c>
      <c r="L12" s="20" t="s">
        <v>55</v>
      </c>
      <c r="M12" s="21" t="s">
        <v>56</v>
      </c>
      <c r="N12" s="20" t="s">
        <v>57</v>
      </c>
    </row>
    <row r="13" spans="1:14" x14ac:dyDescent="0.2">
      <c r="A13" s="18" t="s">
        <v>87</v>
      </c>
      <c r="B13" s="27">
        <f>POWER(G13,5)</f>
        <v>32</v>
      </c>
      <c r="D13" s="22" t="s">
        <v>86</v>
      </c>
      <c r="E13" s="12" t="s">
        <v>58</v>
      </c>
      <c r="F13" s="12">
        <v>10</v>
      </c>
      <c r="G13" s="12">
        <v>2</v>
      </c>
      <c r="H13" s="12">
        <v>8.49</v>
      </c>
      <c r="I13" s="12">
        <v>1.5</v>
      </c>
      <c r="J13" s="12">
        <f>AVERAGE(G13:I13)</f>
        <v>3.9966666666666666</v>
      </c>
      <c r="K13" s="22" t="s">
        <v>89</v>
      </c>
      <c r="L13" s="12" t="str">
        <f>CONCATENATE(D13,K13)</f>
        <v>SandroSuárez</v>
      </c>
      <c r="M13" s="12" t="str">
        <f>IF(J13&gt;=6,"Aprobó","Reprobó")</f>
        <v>Reprobó</v>
      </c>
      <c r="N13" s="12" t="str">
        <f>IF(E13="M",IF(F13=11,IF(M13="Aprobó","Si","No"),"No"),"No")</f>
        <v>No</v>
      </c>
    </row>
    <row r="14" spans="1:14" x14ac:dyDescent="0.2">
      <c r="A14" s="18" t="s">
        <v>59</v>
      </c>
      <c r="B14" s="27">
        <f>POWER(H19,1/2)</f>
        <v>3</v>
      </c>
      <c r="D14" s="12" t="s">
        <v>60</v>
      </c>
      <c r="E14" s="12" t="s">
        <v>61</v>
      </c>
      <c r="F14" s="12">
        <v>11</v>
      </c>
      <c r="G14" s="12">
        <v>3</v>
      </c>
      <c r="H14" s="12">
        <v>8.5</v>
      </c>
      <c r="I14" s="12">
        <v>7.8</v>
      </c>
      <c r="J14" s="12">
        <f t="shared" ref="J14:J21" si="0">AVERAGE(G14:I14)</f>
        <v>6.4333333333333336</v>
      </c>
      <c r="K14" s="22" t="s">
        <v>90</v>
      </c>
      <c r="L14" s="12" t="str">
        <f t="shared" ref="L14:L21" si="1">CONCATENATE(D14,K14)</f>
        <v>NataliaPerdomo</v>
      </c>
      <c r="M14" s="12" t="str">
        <f t="shared" ref="M14:M21" si="2">IF(J14&gt;=6,"Aprobó","Reprobó")</f>
        <v>Aprobó</v>
      </c>
      <c r="N14" s="12" t="str">
        <f t="shared" ref="N14:N21" si="3">IF(E14="M",IF(F14=11,IF(M14="Aprobó","Si","No"),"No"),"No")</f>
        <v>No</v>
      </c>
    </row>
    <row r="15" spans="1:14" x14ac:dyDescent="0.2">
      <c r="A15" s="16" t="s">
        <v>62</v>
      </c>
      <c r="B15" s="27">
        <f>POWER(I16,1/3)</f>
        <v>1.9999999999999998</v>
      </c>
      <c r="D15" s="12" t="s">
        <v>63</v>
      </c>
      <c r="E15" s="12" t="s">
        <v>58</v>
      </c>
      <c r="F15" s="12">
        <v>10</v>
      </c>
      <c r="G15" s="12">
        <v>7</v>
      </c>
      <c r="H15" s="12">
        <v>3.8</v>
      </c>
      <c r="I15" s="12">
        <v>9.1</v>
      </c>
      <c r="J15" s="12">
        <f t="shared" si="0"/>
        <v>6.6333333333333329</v>
      </c>
      <c r="K15" s="12" t="s">
        <v>64</v>
      </c>
      <c r="L15" s="12" t="str">
        <f t="shared" si="1"/>
        <v>HeribertoReyes</v>
      </c>
      <c r="M15" s="12" t="str">
        <f t="shared" si="2"/>
        <v>Aprobó</v>
      </c>
      <c r="N15" s="12" t="str">
        <f t="shared" si="3"/>
        <v>No</v>
      </c>
    </row>
    <row r="16" spans="1:14" x14ac:dyDescent="0.2">
      <c r="A16" s="16" t="s">
        <v>65</v>
      </c>
      <c r="B16" s="27">
        <f>POWER(G16,1/5)</f>
        <v>1.2619146889603865</v>
      </c>
      <c r="D16" s="12" t="s">
        <v>66</v>
      </c>
      <c r="E16" s="12" t="s">
        <v>58</v>
      </c>
      <c r="F16" s="12">
        <v>11</v>
      </c>
      <c r="G16" s="12">
        <v>3.2</v>
      </c>
      <c r="H16" s="12">
        <v>4.99</v>
      </c>
      <c r="I16" s="12">
        <v>8</v>
      </c>
      <c r="J16" s="12">
        <f t="shared" si="0"/>
        <v>5.3966666666666674</v>
      </c>
      <c r="K16" s="22" t="s">
        <v>91</v>
      </c>
      <c r="L16" s="12" t="str">
        <f t="shared" si="1"/>
        <v>HoracioArbeláez</v>
      </c>
      <c r="M16" s="12" t="str">
        <f t="shared" si="2"/>
        <v>Reprobó</v>
      </c>
      <c r="N16" s="12" t="str">
        <f t="shared" si="3"/>
        <v>No</v>
      </c>
    </row>
    <row r="17" spans="1:14" x14ac:dyDescent="0.2">
      <c r="A17" s="18" t="s">
        <v>88</v>
      </c>
      <c r="B17" s="27">
        <f>ROUND(G21,0)</f>
        <v>6</v>
      </c>
      <c r="D17" s="12" t="s">
        <v>67</v>
      </c>
      <c r="E17" s="12" t="s">
        <v>58</v>
      </c>
      <c r="F17" s="12">
        <v>11</v>
      </c>
      <c r="G17" s="12">
        <v>2.5</v>
      </c>
      <c r="H17" s="12">
        <v>2.25</v>
      </c>
      <c r="I17" s="12">
        <v>9.5</v>
      </c>
      <c r="J17" s="12">
        <f t="shared" si="0"/>
        <v>4.75</v>
      </c>
      <c r="K17" s="12" t="s">
        <v>68</v>
      </c>
      <c r="L17" s="12" t="str">
        <f t="shared" si="1"/>
        <v>CuasimodoGonzalez</v>
      </c>
      <c r="M17" s="12" t="str">
        <f t="shared" si="2"/>
        <v>Reprobó</v>
      </c>
      <c r="N17" s="12" t="str">
        <f t="shared" si="3"/>
        <v>No</v>
      </c>
    </row>
    <row r="18" spans="1:14" x14ac:dyDescent="0.2">
      <c r="A18" s="16" t="s">
        <v>69</v>
      </c>
      <c r="B18" s="27">
        <f>COUNTIF(G13:J21,"&lt;3")</f>
        <v>4</v>
      </c>
      <c r="D18" s="12" t="s">
        <v>70</v>
      </c>
      <c r="E18" s="12" t="s">
        <v>61</v>
      </c>
      <c r="F18" s="12">
        <v>10</v>
      </c>
      <c r="G18" s="12">
        <v>4.9000000000000004</v>
      </c>
      <c r="H18" s="12">
        <v>8.5</v>
      </c>
      <c r="I18" s="12">
        <v>9.5</v>
      </c>
      <c r="J18" s="12">
        <f t="shared" si="0"/>
        <v>7.6333333333333329</v>
      </c>
      <c r="K18" s="22" t="s">
        <v>92</v>
      </c>
      <c r="L18" s="12" t="str">
        <f t="shared" si="1"/>
        <v>GenobebaPinto</v>
      </c>
      <c r="M18" s="12" t="str">
        <f t="shared" si="2"/>
        <v>Aprobó</v>
      </c>
      <c r="N18" s="12" t="str">
        <f t="shared" si="3"/>
        <v>No</v>
      </c>
    </row>
    <row r="19" spans="1:14" x14ac:dyDescent="0.2">
      <c r="A19" s="16" t="s">
        <v>71</v>
      </c>
      <c r="B19" s="27">
        <f>COUNTIF(G13:J21,"&lt;=3")</f>
        <v>6</v>
      </c>
      <c r="D19" s="12" t="s">
        <v>72</v>
      </c>
      <c r="E19" s="12" t="s">
        <v>58</v>
      </c>
      <c r="F19" s="12">
        <v>11</v>
      </c>
      <c r="G19" s="12">
        <v>3</v>
      </c>
      <c r="H19" s="12">
        <v>9</v>
      </c>
      <c r="I19" s="12">
        <v>6.5</v>
      </c>
      <c r="J19" s="12">
        <f t="shared" si="0"/>
        <v>6.166666666666667</v>
      </c>
      <c r="K19" s="22" t="s">
        <v>93</v>
      </c>
      <c r="L19" s="12" t="str">
        <f t="shared" si="1"/>
        <v>CasimiroMorales</v>
      </c>
      <c r="M19" s="12" t="str">
        <f t="shared" si="2"/>
        <v>Aprobó</v>
      </c>
      <c r="N19" s="12" t="str">
        <f t="shared" si="3"/>
        <v>Si</v>
      </c>
    </row>
    <row r="20" spans="1:14" x14ac:dyDescent="0.2">
      <c r="A20" s="16" t="s">
        <v>73</v>
      </c>
      <c r="B20" s="27">
        <f>SUMIF(G13:J21,"&lt;3")</f>
        <v>8.25</v>
      </c>
      <c r="D20" s="12" t="s">
        <v>74</v>
      </c>
      <c r="E20" s="12" t="s">
        <v>58</v>
      </c>
      <c r="F20" s="12">
        <v>11</v>
      </c>
      <c r="G20" s="12">
        <v>4.5</v>
      </c>
      <c r="H20" s="12">
        <v>9.75</v>
      </c>
      <c r="I20" s="12">
        <v>7.5</v>
      </c>
      <c r="J20" s="12">
        <f t="shared" si="0"/>
        <v>7.25</v>
      </c>
      <c r="K20" s="12" t="s">
        <v>75</v>
      </c>
      <c r="L20" s="12" t="str">
        <f t="shared" si="1"/>
        <v>ChichoSerna</v>
      </c>
      <c r="M20" s="12" t="str">
        <f t="shared" si="2"/>
        <v>Aprobó</v>
      </c>
      <c r="N20" s="12" t="str">
        <f t="shared" si="3"/>
        <v>Si</v>
      </c>
    </row>
    <row r="21" spans="1:14" x14ac:dyDescent="0.2">
      <c r="A21" s="16" t="s">
        <v>76</v>
      </c>
      <c r="B21" s="27">
        <f>COUNTIF(G13:J21,"&gt;9")</f>
        <v>6</v>
      </c>
      <c r="D21" s="22" t="s">
        <v>95</v>
      </c>
      <c r="E21" s="12" t="s">
        <v>58</v>
      </c>
      <c r="F21" s="12">
        <v>11</v>
      </c>
      <c r="G21" s="12">
        <v>6.2</v>
      </c>
      <c r="H21" s="12">
        <v>10</v>
      </c>
      <c r="I21" s="12">
        <v>9.4</v>
      </c>
      <c r="J21" s="12">
        <f t="shared" si="0"/>
        <v>8.5333333333333332</v>
      </c>
      <c r="K21" s="12" t="s">
        <v>77</v>
      </c>
      <c r="L21" s="12" t="str">
        <f t="shared" si="1"/>
        <v>JaimeHurtado</v>
      </c>
      <c r="M21" s="12" t="str">
        <f t="shared" si="2"/>
        <v>Aprobó</v>
      </c>
      <c r="N21" s="12" t="str">
        <f t="shared" si="3"/>
        <v>Si</v>
      </c>
    </row>
    <row r="22" spans="1:14" x14ac:dyDescent="0.2">
      <c r="A22" s="16" t="s">
        <v>78</v>
      </c>
      <c r="B22" s="27">
        <f>COUNTIF(G13:J21,"&gt;=9")</f>
        <v>7</v>
      </c>
    </row>
    <row r="23" spans="1:14" x14ac:dyDescent="0.2">
      <c r="A23" s="16" t="s">
        <v>79</v>
      </c>
      <c r="B23" s="27">
        <f>SUMIF(G13:J21,"&gt;=9")</f>
        <v>66.25</v>
      </c>
    </row>
    <row r="24" spans="1:14" x14ac:dyDescent="0.2">
      <c r="A24" s="23" t="s">
        <v>80</v>
      </c>
      <c r="B24" s="28" t="s">
        <v>97</v>
      </c>
    </row>
    <row r="25" spans="1:14" ht="25.5" x14ac:dyDescent="0.2">
      <c r="A25" s="23" t="s">
        <v>81</v>
      </c>
      <c r="B25" s="28" t="s">
        <v>97</v>
      </c>
    </row>
    <row r="26" spans="1:14" ht="38.25" x14ac:dyDescent="0.2">
      <c r="A26" s="23" t="s">
        <v>82</v>
      </c>
      <c r="B26" s="29" t="s">
        <v>97</v>
      </c>
    </row>
    <row r="27" spans="1:14" x14ac:dyDescent="0.2">
      <c r="A27" s="23" t="s">
        <v>83</v>
      </c>
      <c r="B27" s="34" t="str">
        <f>UPPER(A27)</f>
        <v>POR FAVOR CONVERTIR ESTE TEXTO A MAYUSCULA</v>
      </c>
      <c r="C27" s="34"/>
      <c r="D27" s="34"/>
      <c r="E27" s="34"/>
      <c r="F27" s="34"/>
      <c r="G27" s="34"/>
      <c r="H27" s="34"/>
    </row>
    <row r="28" spans="1:14" x14ac:dyDescent="0.2">
      <c r="A28" s="23" t="s">
        <v>84</v>
      </c>
      <c r="B28" s="34" t="str">
        <f>LOWER(A28)</f>
        <v>por favor convertir este texto a minuscula</v>
      </c>
      <c r="C28" s="34"/>
      <c r="D28" s="34"/>
      <c r="E28" s="34"/>
      <c r="F28" s="34"/>
      <c r="G28" s="34"/>
      <c r="H28" s="34"/>
    </row>
    <row r="29" spans="1:14" x14ac:dyDescent="0.2">
      <c r="A29" s="23" t="s">
        <v>96</v>
      </c>
      <c r="B29" s="34" t="str">
        <f>PROPER(A29)</f>
        <v>Por Favor Agregue Mayuscula Inicial. Gracias</v>
      </c>
      <c r="C29" s="34"/>
      <c r="D29" s="34"/>
      <c r="E29" s="34"/>
      <c r="F29" s="34"/>
      <c r="G29" s="34"/>
      <c r="H29" s="34"/>
    </row>
    <row r="30" spans="1:14" x14ac:dyDescent="0.2">
      <c r="A30" s="24"/>
    </row>
    <row r="31" spans="1:14" x14ac:dyDescent="0.2">
      <c r="A31" s="24"/>
    </row>
    <row r="32" spans="1:14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</sheetData>
  <mergeCells count="4">
    <mergeCell ref="D11:J11"/>
    <mergeCell ref="B27:H27"/>
    <mergeCell ref="B28:H28"/>
    <mergeCell ref="B29:H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8"/>
  <sheetViews>
    <sheetView workbookViewId="0">
      <selection activeCell="A32" sqref="A32"/>
    </sheetView>
  </sheetViews>
  <sheetFormatPr baseColWidth="10" defaultRowHeight="12.75" x14ac:dyDescent="0.2"/>
  <cols>
    <col min="1" max="1" width="51" bestFit="1" customWidth="1"/>
    <col min="2" max="2" width="18.140625" bestFit="1" customWidth="1"/>
    <col min="3" max="3" width="7.42578125" bestFit="1" customWidth="1"/>
    <col min="4" max="4" width="9.28515625" bestFit="1" customWidth="1"/>
    <col min="5" max="5" width="8.5703125" bestFit="1" customWidth="1"/>
    <col min="6" max="6" width="9.42578125" bestFit="1" customWidth="1"/>
    <col min="7" max="7" width="10.5703125" bestFit="1" customWidth="1"/>
  </cols>
  <sheetData>
    <row r="1" spans="1:7" ht="25.5" x14ac:dyDescent="0.2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B2" s="2" t="s">
        <v>7</v>
      </c>
      <c r="C2" s="3">
        <v>4.5</v>
      </c>
      <c r="D2" s="3">
        <v>3.6</v>
      </c>
      <c r="E2" s="3">
        <v>2.9</v>
      </c>
      <c r="F2" s="3">
        <v>3.6</v>
      </c>
      <c r="G2" s="3">
        <v>4.7</v>
      </c>
    </row>
    <row r="3" spans="1:7" x14ac:dyDescent="0.2">
      <c r="B3" s="2" t="s">
        <v>8</v>
      </c>
      <c r="C3" s="3">
        <v>2.1</v>
      </c>
      <c r="D3" s="3">
        <v>4.8</v>
      </c>
      <c r="E3" s="3">
        <v>2.2000000000000002</v>
      </c>
      <c r="F3" s="3">
        <v>2.5</v>
      </c>
      <c r="G3" s="3">
        <v>1.5</v>
      </c>
    </row>
    <row r="4" spans="1:7" x14ac:dyDescent="0.2">
      <c r="B4" s="2" t="s">
        <v>9</v>
      </c>
      <c r="C4" s="3">
        <v>2.2000000000000002</v>
      </c>
      <c r="D4" s="3">
        <v>4.2</v>
      </c>
      <c r="E4" s="3">
        <v>2.1</v>
      </c>
      <c r="F4" s="3">
        <v>2.8</v>
      </c>
      <c r="G4" s="3">
        <v>1.1000000000000001</v>
      </c>
    </row>
    <row r="5" spans="1:7" x14ac:dyDescent="0.2">
      <c r="B5" s="2" t="s">
        <v>10</v>
      </c>
      <c r="C5" s="3">
        <v>1.1000000000000001</v>
      </c>
      <c r="D5" s="3">
        <v>4.0999999999999996</v>
      </c>
      <c r="E5" s="3">
        <v>2.6</v>
      </c>
      <c r="F5" s="3">
        <v>3.6</v>
      </c>
      <c r="G5" s="3">
        <v>2.1</v>
      </c>
    </row>
    <row r="6" spans="1:7" x14ac:dyDescent="0.2">
      <c r="B6" s="2" t="s">
        <v>11</v>
      </c>
      <c r="C6" s="3">
        <v>4.8</v>
      </c>
      <c r="D6" s="3">
        <v>3.7</v>
      </c>
      <c r="E6" s="3">
        <v>3.1</v>
      </c>
      <c r="F6" s="3">
        <v>3.4</v>
      </c>
      <c r="G6" s="3">
        <v>2.2000000000000002</v>
      </c>
    </row>
    <row r="7" spans="1:7" x14ac:dyDescent="0.2">
      <c r="B7" s="2" t="s">
        <v>12</v>
      </c>
      <c r="C7" s="3">
        <v>4.7</v>
      </c>
      <c r="D7" s="3">
        <v>3.6</v>
      </c>
      <c r="E7" s="3">
        <v>3.7</v>
      </c>
      <c r="F7" s="3">
        <v>4.8</v>
      </c>
      <c r="G7" s="3">
        <v>3.2</v>
      </c>
    </row>
    <row r="8" spans="1:7" x14ac:dyDescent="0.2">
      <c r="B8" s="2" t="s">
        <v>13</v>
      </c>
      <c r="C8" s="3">
        <v>1.2</v>
      </c>
      <c r="D8" s="3">
        <v>3.5</v>
      </c>
      <c r="E8" s="3">
        <v>3.9</v>
      </c>
      <c r="F8" s="3">
        <v>4.0999999999999996</v>
      </c>
      <c r="G8" s="3">
        <v>4.8</v>
      </c>
    </row>
    <row r="10" spans="1:7" x14ac:dyDescent="0.2">
      <c r="A10" s="5" t="s">
        <v>0</v>
      </c>
      <c r="B10" s="6" t="s">
        <v>14</v>
      </c>
    </row>
    <row r="11" spans="1:7" x14ac:dyDescent="0.2">
      <c r="A11" s="7" t="s">
        <v>15</v>
      </c>
      <c r="B11" s="10">
        <f>AVERAGE(C2:C8)</f>
        <v>2.9428571428571426</v>
      </c>
    </row>
    <row r="12" spans="1:7" x14ac:dyDescent="0.2">
      <c r="A12" s="7" t="s">
        <v>16</v>
      </c>
      <c r="B12" s="10">
        <f>AVERAGE(D2:D8)</f>
        <v>3.9285714285714293</v>
      </c>
    </row>
    <row r="13" spans="1:7" x14ac:dyDescent="0.2">
      <c r="A13" s="7" t="s">
        <v>17</v>
      </c>
      <c r="B13" s="10">
        <f>AVERAGE(C2:G2)</f>
        <v>3.8600000000000003</v>
      </c>
    </row>
    <row r="14" spans="1:7" x14ac:dyDescent="0.2">
      <c r="A14" s="7" t="s">
        <v>18</v>
      </c>
      <c r="B14" s="4">
        <f>AVERAGE(C7:G7)</f>
        <v>4</v>
      </c>
    </row>
    <row r="15" spans="1:7" x14ac:dyDescent="0.2">
      <c r="A15" s="7" t="s">
        <v>19</v>
      </c>
      <c r="B15" s="4">
        <f>AVERAGE(C5:G5)</f>
        <v>2.6999999999999997</v>
      </c>
    </row>
    <row r="16" spans="1:7" x14ac:dyDescent="0.2">
      <c r="A16" s="7" t="s">
        <v>20</v>
      </c>
      <c r="B16" s="4">
        <f>MAX(C2:G8)</f>
        <v>4.8</v>
      </c>
    </row>
    <row r="17" spans="1:2" x14ac:dyDescent="0.2">
      <c r="A17" s="7" t="s">
        <v>21</v>
      </c>
      <c r="B17" s="4">
        <f>MIN(C2:G7)</f>
        <v>1.1000000000000001</v>
      </c>
    </row>
    <row r="18" spans="1:2" x14ac:dyDescent="0.2">
      <c r="A18" s="7" t="s">
        <v>22</v>
      </c>
      <c r="B18" s="4">
        <f>SUMIF(C2:G8,"&gt;3")</f>
        <v>84.4</v>
      </c>
    </row>
    <row r="19" spans="1:2" x14ac:dyDescent="0.2">
      <c r="A19" s="7" t="s">
        <v>94</v>
      </c>
      <c r="B19" s="10">
        <f>POWER(D4,1/2)</f>
        <v>2.0493901531919199</v>
      </c>
    </row>
    <row r="20" spans="1:2" x14ac:dyDescent="0.2">
      <c r="A20" s="8" t="s">
        <v>23</v>
      </c>
      <c r="B20" s="10">
        <f>POWER(E7,1/5)</f>
        <v>1.2990933056386602</v>
      </c>
    </row>
    <row r="21" spans="1:2" x14ac:dyDescent="0.2">
      <c r="A21" s="8" t="s">
        <v>24</v>
      </c>
      <c r="B21" s="10">
        <f>POWER(C4,6)</f>
        <v>113.37990400000005</v>
      </c>
    </row>
    <row r="22" spans="1:2" x14ac:dyDescent="0.2">
      <c r="A22" s="8" t="s">
        <v>25</v>
      </c>
      <c r="B22" s="4">
        <f>_xlfn.MODE.SNGL(C2:G8)</f>
        <v>3.6</v>
      </c>
    </row>
    <row r="23" spans="1:2" x14ac:dyDescent="0.2">
      <c r="A23" s="8" t="s">
        <v>26</v>
      </c>
      <c r="B23" s="10">
        <f>AVERAGE(C2:G8)</f>
        <v>3.2285714285714291</v>
      </c>
    </row>
    <row r="24" spans="1:2" x14ac:dyDescent="0.2">
      <c r="A24" s="8" t="s">
        <v>27</v>
      </c>
      <c r="B24" s="11">
        <f>PRODUCT(C2:G8)</f>
        <v>4.4707466802375856E+16</v>
      </c>
    </row>
    <row r="25" spans="1:2" x14ac:dyDescent="0.2">
      <c r="A25" s="8" t="s">
        <v>28</v>
      </c>
      <c r="B25" s="4">
        <f>COUNT(C2:G8)</f>
        <v>35</v>
      </c>
    </row>
    <row r="26" spans="1:2" ht="13.5" customHeight="1" x14ac:dyDescent="0.2">
      <c r="A26" s="9" t="s">
        <v>29</v>
      </c>
      <c r="B26" s="4">
        <f>COUNTIF(C2:G8,"&gt;4,1")</f>
        <v>8</v>
      </c>
    </row>
    <row r="27" spans="1:2" ht="12.75" customHeight="1" x14ac:dyDescent="0.2">
      <c r="A27" s="9" t="s">
        <v>30</v>
      </c>
      <c r="B27" s="4">
        <f>COUNTIF(C2:G8,"&lt;2,5")</f>
        <v>10</v>
      </c>
    </row>
    <row r="28" spans="1:2" x14ac:dyDescent="0.2">
      <c r="A28" s="8" t="s">
        <v>31</v>
      </c>
      <c r="B28" s="10">
        <f>POWER(C7,9)</f>
        <v>1119130.4731027677</v>
      </c>
    </row>
  </sheetData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1</vt:lpstr>
      <vt:lpstr>Funciones 2</vt:lpstr>
    </vt:vector>
  </TitlesOfParts>
  <Company>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Barrera</dc:creator>
  <cp:lastModifiedBy>HENRY</cp:lastModifiedBy>
  <dcterms:created xsi:type="dcterms:W3CDTF">2005-04-05T14:04:39Z</dcterms:created>
  <dcterms:modified xsi:type="dcterms:W3CDTF">2014-07-17T00:57:31Z</dcterms:modified>
</cp:coreProperties>
</file>